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5565" tabRatio="599" activeTab="0"/>
  </bookViews>
  <sheets>
    <sheet name="Ribassi percentuali" sheetId="1" r:id="rId1"/>
    <sheet name="Compensi Vettori Energetici" sheetId="2" r:id="rId2"/>
  </sheets>
  <definedNames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Fabbricati_interi">#REF!</definedName>
  </definedNames>
  <calcPr fullCalcOnLoad="1"/>
</workbook>
</file>

<file path=xl/sharedStrings.xml><?xml version="1.0" encoding="utf-8"?>
<sst xmlns="http://schemas.openxmlformats.org/spreadsheetml/2006/main" count="34" uniqueCount="32">
  <si>
    <t>Descrizione</t>
  </si>
  <si>
    <t>IMPORTO TOTALE OFFERTO</t>
  </si>
  <si>
    <t>EDIFICIO</t>
  </si>
  <si>
    <t>TOTALE</t>
  </si>
  <si>
    <t>DETTAGLIO ECONOMICO - Compensi Vettori Energetici</t>
  </si>
  <si>
    <t>DETTAGLIO ECONOMICO - Compensi Annui e Ribassi percentuali</t>
  </si>
  <si>
    <t>Ribasso percentuale %</t>
  </si>
  <si>
    <t>GARA EUROPEA A PROCEDURA APERTA SVOLTA CON MODALITA’ TELEMATICA
PER LA CONCESSIONE DEI SERVIZI DI GESTIONE ENERGETICA E RELATIVE OPERE DI MANUTENZIONE STRAORDINARIA ED EFFICIENTAMENTO ENERGETICO, ATTRAVERSO UN CONTRATTO DI SERVIZIO DI PRESTAZIONE ENERGETICA SECONDO IL D.LGS 102/2014 (ALL. 8) COMPRENSIVO DELLA PROGETTAZIONE DEFINITIVA ED ESECUTIVA, PER LA REALIZZAZIONE DI OPERE DI RIQUALIFICAZIONE ENERGETICA E DI ADEGUAMENTO IMPIANTISTICO DELLA STRUTTURA OSPEDALIERA “SANTA MARIA ALLE SCOTTE” - AZIENDA OSPEDALIERA UNIVERSITARIA SENESE</t>
  </si>
  <si>
    <t>Canone di Disponibilità</t>
  </si>
  <si>
    <t>“SANTA MARIA ALLE SCOTTE”</t>
  </si>
  <si>
    <t>Fabbisogno Energetico Annuo Efficientato  Energia Termica in  [MWht]</t>
  </si>
  <si>
    <t>Fabbisogno Energetico Annuo Efficientato  Energia Elettrica in  [MWhe]</t>
  </si>
  <si>
    <t>IMPORTO ANNUO OFFERTO PER CANONE ENERGIA TERMICA [EURO]</t>
  </si>
  <si>
    <t>IMPORTO ANNUO OFFERTO PER CANONE ENERGIA ELETTRICA [EURO]</t>
  </si>
  <si>
    <t>Importo a base di gara Canone Energia Termica Fase 2 in EURO (importo Annuo)</t>
  </si>
  <si>
    <t>Importo a base di gara Canone Energia Elettrica Fase 2 in EURO (importo Annuo)</t>
  </si>
  <si>
    <t>RIBASSO in % CANONE ENERGIA TERMICA RISPETTO ALL'IMPORTO A BASE DI GARA</t>
  </si>
  <si>
    <t>RIBASSO in % CANONE ENERGIA ELETTRICA RISPETTO ALL'IMPORTO A BASE DI GARA</t>
  </si>
  <si>
    <t xml:space="preserve">Canone Fornitura Energia Elettrica  </t>
  </si>
  <si>
    <t>Canone Fornitura di Energia Termica</t>
  </si>
  <si>
    <t>Canone Manutenzione multiservice</t>
  </si>
  <si>
    <t>FASE 1</t>
  </si>
  <si>
    <t>Importo a Base di Gara</t>
  </si>
  <si>
    <t>Ribasso %</t>
  </si>
  <si>
    <t>Importo Offerto</t>
  </si>
  <si>
    <t>Tariffa Offerta  [EURO/MWht] [max 2 cifre decimali]</t>
  </si>
  <si>
    <t>Tariffa Offerta  [EURO/MWhe] [max 2 cifre decimali] </t>
  </si>
  <si>
    <t>IMPORTO A BASE DI GARA</t>
  </si>
  <si>
    <t>FASE 2</t>
  </si>
  <si>
    <t>Importo Annuo a Base di Gara</t>
  </si>
  <si>
    <t>Importo Annuo Offerto</t>
  </si>
  <si>
    <t>importo totale a base di gara   € 139.016.415,00 oltre oneri di sicurezza per € 794.987,79 non soggetti a ribasso  - I.V.A. esclusa - CIG: 8386423730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</si>
</sst>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_-[$€]\ * #,##0.00_-;\-[$€]\ * #,##0.00_-;_-[$€]\ * \-??_-;_-@_-"/>
    <numFmt numFmtId="181" formatCode="_-* #,##0.00_-;\-* #,##0.00_-;_-* \-??_-;_-@_-"/>
    <numFmt numFmtId="182" formatCode="_-&quot;€ &quot;* #,##0.00_-;&quot;-€ &quot;* #,##0.00_-;_-&quot;€ &quot;* \-??_-;_-@_-"/>
    <numFmt numFmtId="183" formatCode="_-&quot;€ &quot;* #,##0_-;&quot;-€ &quot;* #,##0_-;_-&quot;€ &quot;* \-_-;_-@_-"/>
    <numFmt numFmtId="184" formatCode="#,##0_ ;\-#,##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#,##0.0000000"/>
    <numFmt numFmtId="190" formatCode="_-* #,##0.00\ [$€-410]_-;\-* #,##0.00\ [$€-410]_-;_-* &quot;-&quot;??\ [$€-410]_-;_-@_-"/>
    <numFmt numFmtId="191" formatCode="#,##0.00\ [$€-410];\-#,##0.00\ [$€-410]"/>
    <numFmt numFmtId="192" formatCode="&quot;€&quot;\ #,##0.00"/>
    <numFmt numFmtId="193" formatCode="_-* #,##0.000_-;\-* #,##0.000_-;_-* &quot;-&quot;???_-;_-@_-"/>
    <numFmt numFmtId="194" formatCode="_-[$€-410]\ * #,##0.00_-;\-[$€-410]\ * #,##0.00_-;_-[$€-410]\ * &quot;-&quot;??_-;_-@_-"/>
    <numFmt numFmtId="195" formatCode="&quot;Attivo&quot;;&quot;Attivo&quot;;&quot;Inattivo&quot;"/>
    <numFmt numFmtId="196" formatCode="0.0%"/>
    <numFmt numFmtId="197" formatCode="0.000000"/>
    <numFmt numFmtId="198" formatCode="0.00000"/>
    <numFmt numFmtId="199" formatCode="0.0000"/>
    <numFmt numFmtId="200" formatCode="0.000"/>
    <numFmt numFmtId="201" formatCode="_-* #,##0.0_-;\-* #,##0.0_-;_-* \-??_-;_-@_-"/>
    <numFmt numFmtId="202" formatCode="_-* #,##0.000_-;\-* #,##0.000_-;_-* \-??_-;_-@_-"/>
    <numFmt numFmtId="203" formatCode="[$€-410]\ #,##0.00;[Red]\-[$€-410]\ #,##0.00"/>
    <numFmt numFmtId="204" formatCode="#,###.00"/>
    <numFmt numFmtId="205" formatCode="#,##0.00_ ;[Red]\-#,##0.00\ "/>
  </numFmts>
  <fonts count="4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Mangal"/>
      <family val="2"/>
    </font>
    <font>
      <u val="single"/>
      <sz val="8"/>
      <color indexed="20"/>
      <name val="MS Sans Serif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8"/>
      <color theme="11"/>
      <name val="MS Sans Serif"/>
      <family val="2"/>
    </font>
    <font>
      <b/>
      <sz val="11"/>
      <color rgb="FF000000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80" fontId="0" fillId="0" borderId="0" applyFill="0" applyBorder="0" applyAlignment="0" applyProtection="0"/>
    <xf numFmtId="0" fontId="29" fillId="0" borderId="0" applyBorder="0" applyProtection="0">
      <alignment/>
    </xf>
    <xf numFmtId="0" fontId="7" fillId="7" borderId="1" applyNumberFormat="0" applyAlignment="0" applyProtection="0"/>
    <xf numFmtId="181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10" fontId="1" fillId="0" borderId="0" xfId="53" applyNumberForma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177" fontId="23" fillId="0" borderId="11" xfId="64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77" fontId="23" fillId="26" borderId="11" xfId="64" applyFont="1" applyFill="1" applyBorder="1" applyAlignment="1">
      <alignment horizontal="right" vertical="center" wrapText="1"/>
    </xf>
    <xf numFmtId="202" fontId="23" fillId="26" borderId="11" xfId="47" applyNumberFormat="1" applyFont="1" applyFill="1" applyBorder="1" applyAlignment="1">
      <alignment horizontal="right" vertical="center" wrapText="1"/>
    </xf>
    <xf numFmtId="202" fontId="23" fillId="0" borderId="11" xfId="47" applyNumberFormat="1" applyFont="1" applyFill="1" applyBorder="1" applyAlignment="1">
      <alignment horizontal="right" vertical="center" wrapText="1"/>
    </xf>
    <xf numFmtId="4" fontId="36" fillId="0" borderId="0" xfId="0" applyNumberFormat="1" applyFont="1" applyAlignment="1">
      <alignment/>
    </xf>
    <xf numFmtId="193" fontId="0" fillId="0" borderId="0" xfId="0" applyNumberFormat="1" applyAlignment="1">
      <alignment/>
    </xf>
    <xf numFmtId="202" fontId="23" fillId="27" borderId="11" xfId="47" applyNumberFormat="1" applyFont="1" applyFill="1" applyBorder="1" applyAlignment="1">
      <alignment horizontal="right" vertical="center" wrapText="1"/>
    </xf>
    <xf numFmtId="10" fontId="1" fillId="27" borderId="11" xfId="53" applyNumberFormat="1" applyFill="1" applyBorder="1" applyAlignment="1" applyProtection="1" quotePrefix="1">
      <alignment vertical="center"/>
      <protection hidden="1" locked="0"/>
    </xf>
    <xf numFmtId="181" fontId="23" fillId="27" borderId="11" xfId="47" applyNumberFormat="1" applyFont="1" applyFill="1" applyBorder="1" applyAlignment="1">
      <alignment horizontal="right" vertical="center" wrapText="1"/>
    </xf>
    <xf numFmtId="10" fontId="23" fillId="26" borderId="11" xfId="53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 hidden="1"/>
    </xf>
    <xf numFmtId="0" fontId="21" fillId="0" borderId="15" xfId="0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Fill="1" applyBorder="1" applyAlignment="1" applyProtection="1">
      <alignment horizontal="center" vertical="center" wrapText="1"/>
      <protection hidden="1"/>
    </xf>
    <xf numFmtId="177" fontId="1" fillId="0" borderId="17" xfId="64" applyBorder="1" applyAlignment="1" applyProtection="1">
      <alignment horizontal="center" vertical="center" wrapText="1"/>
      <protection hidden="1"/>
    </xf>
    <xf numFmtId="177" fontId="1" fillId="26" borderId="18" xfId="64" applyFill="1" applyBorder="1" applyAlignment="1" applyProtection="1" quotePrefix="1">
      <alignment vertical="center"/>
      <protection hidden="1" locked="0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0" fillId="0" borderId="20" xfId="0" applyFont="1" applyBorder="1" applyAlignment="1" applyProtection="1">
      <alignment horizontal="center" vertical="center" wrapText="1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177" fontId="21" fillId="0" borderId="0" xfId="64" applyFont="1" applyFill="1" applyBorder="1" applyAlignment="1" applyProtection="1">
      <alignment vertical="center"/>
      <protection hidden="1"/>
    </xf>
    <xf numFmtId="0" fontId="21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23" xfId="0" applyFont="1" applyBorder="1" applyAlignment="1" applyProtection="1">
      <alignment horizontal="center" vertical="center" wrapText="1"/>
      <protection hidden="1"/>
    </xf>
    <xf numFmtId="177" fontId="21" fillId="26" borderId="24" xfId="64" applyFont="1" applyFill="1" applyBorder="1" applyAlignment="1" applyProtection="1">
      <alignment vertical="center"/>
      <protection hidden="1"/>
    </xf>
    <xf numFmtId="0" fontId="20" fillId="28" borderId="25" xfId="0" applyFont="1" applyFill="1" applyBorder="1" applyAlignment="1" applyProtection="1">
      <alignment horizontal="center" vertical="center" wrapText="1"/>
      <protection hidden="1"/>
    </xf>
    <xf numFmtId="10" fontId="1" fillId="28" borderId="26" xfId="53" applyNumberFormat="1" applyFill="1" applyBorder="1" applyAlignment="1" applyProtection="1" quotePrefix="1">
      <alignment vertical="center"/>
      <protection hidden="1" locked="0"/>
    </xf>
    <xf numFmtId="177" fontId="1" fillId="28" borderId="27" xfId="64" applyFill="1" applyBorder="1" applyAlignment="1" applyProtection="1" quotePrefix="1">
      <alignment vertical="center"/>
      <protection hidden="1" locked="0"/>
    </xf>
    <xf numFmtId="177" fontId="1" fillId="0" borderId="25" xfId="64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177" fontId="2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30" xfId="0" applyFont="1" applyFill="1" applyBorder="1" applyAlignment="1" applyProtection="1">
      <alignment horizontal="center" vertical="center" wrapText="1"/>
      <protection hidden="1"/>
    </xf>
    <xf numFmtId="177" fontId="1" fillId="26" borderId="31" xfId="64" applyFill="1" applyBorder="1" applyAlignment="1" applyProtection="1" quotePrefix="1">
      <alignment vertical="center"/>
      <protection hidden="1" locked="0"/>
    </xf>
    <xf numFmtId="177" fontId="1" fillId="27" borderId="31" xfId="64" applyFill="1" applyBorder="1" applyAlignment="1" applyProtection="1" quotePrefix="1">
      <alignment vertical="center"/>
      <protection hidden="1" locked="0"/>
    </xf>
    <xf numFmtId="177" fontId="1" fillId="27" borderId="32" xfId="64" applyFill="1" applyBorder="1" applyAlignment="1" applyProtection="1" quotePrefix="1">
      <alignment vertical="center"/>
      <protection hidden="1" locked="0"/>
    </xf>
    <xf numFmtId="177" fontId="21" fillId="26" borderId="33" xfId="64" applyFont="1" applyFill="1" applyBorder="1" applyAlignment="1" applyProtection="1">
      <alignment vertical="center"/>
      <protection hidden="1"/>
    </xf>
    <xf numFmtId="177" fontId="21" fillId="0" borderId="33" xfId="64" applyFont="1" applyFill="1" applyBorder="1" applyAlignment="1" applyProtection="1">
      <alignment vertical="center" wrapText="1"/>
      <protection hidden="1"/>
    </xf>
    <xf numFmtId="10" fontId="22" fillId="29" borderId="33" xfId="53" applyNumberFormat="1" applyFont="1" applyFill="1" applyBorder="1" applyAlignment="1" applyProtection="1">
      <alignment horizontal="center" vertical="center" wrapText="1"/>
      <protection hidden="1"/>
    </xf>
    <xf numFmtId="0" fontId="20" fillId="28" borderId="23" xfId="0" applyFont="1" applyFill="1" applyBorder="1" applyAlignment="1" applyProtection="1">
      <alignment horizontal="center" vertical="center" wrapText="1"/>
      <protection hidden="1"/>
    </xf>
    <xf numFmtId="0" fontId="20" fillId="28" borderId="34" xfId="0" applyFont="1" applyFill="1" applyBorder="1" applyAlignment="1" applyProtection="1">
      <alignment horizontal="center" vertical="center" wrapText="1"/>
      <protection hidden="1"/>
    </xf>
    <xf numFmtId="177" fontId="1" fillId="28" borderId="35" xfId="64" applyFill="1" applyBorder="1" applyAlignment="1" applyProtection="1">
      <alignment horizontal="center" vertical="center" wrapText="1"/>
      <protection hidden="1"/>
    </xf>
    <xf numFmtId="0" fontId="21" fillId="28" borderId="36" xfId="0" applyFont="1" applyFill="1" applyBorder="1" applyAlignment="1" applyProtection="1">
      <alignment horizontal="center" vertical="center" wrapText="1"/>
      <protection hidden="1"/>
    </xf>
    <xf numFmtId="0" fontId="21" fillId="28" borderId="37" xfId="0" applyFont="1" applyFill="1" applyBorder="1" applyAlignment="1" applyProtection="1">
      <alignment horizontal="center" vertical="center" wrapText="1"/>
      <protection hidden="1"/>
    </xf>
    <xf numFmtId="0" fontId="21" fillId="0" borderId="23" xfId="0" applyFont="1" applyFill="1" applyBorder="1" applyAlignment="1" applyProtection="1">
      <alignment horizontal="center" vertical="center" wrapText="1"/>
      <protection hidden="1"/>
    </xf>
    <xf numFmtId="0" fontId="21" fillId="0" borderId="38" xfId="0" applyFont="1" applyFill="1" applyBorder="1" applyAlignment="1" applyProtection="1">
      <alignment horizontal="center" vertical="center" wrapText="1"/>
      <protection hidden="1"/>
    </xf>
    <xf numFmtId="0" fontId="21" fillId="0" borderId="33" xfId="0" applyFont="1" applyFill="1" applyBorder="1" applyAlignment="1" applyProtection="1">
      <alignment horizontal="center" vertical="center" wrapText="1"/>
      <protection hidden="1"/>
    </xf>
    <xf numFmtId="0" fontId="37" fillId="0" borderId="39" xfId="0" applyFont="1" applyBorder="1" applyAlignment="1" applyProtection="1">
      <alignment horizontal="center" vertical="center"/>
      <protection hidden="1"/>
    </xf>
    <xf numFmtId="0" fontId="37" fillId="0" borderId="40" xfId="0" applyFont="1" applyBorder="1" applyAlignment="1" applyProtection="1">
      <alignment horizontal="center" vertical="center"/>
      <protection hidden="1"/>
    </xf>
    <xf numFmtId="0" fontId="38" fillId="0" borderId="41" xfId="0" applyFont="1" applyBorder="1" applyAlignment="1" applyProtection="1">
      <alignment horizontal="center" vertical="center"/>
      <protection hidden="1"/>
    </xf>
    <xf numFmtId="49" fontId="16" fillId="0" borderId="17" xfId="0" applyNumberFormat="1" applyFont="1" applyBorder="1" applyAlignment="1" applyProtection="1">
      <alignment horizontal="center" vertical="center" wrapText="1"/>
      <protection hidden="1"/>
    </xf>
    <xf numFmtId="49" fontId="16" fillId="0" borderId="11" xfId="0" applyNumberFormat="1" applyFont="1" applyBorder="1" applyAlignment="1" applyProtection="1">
      <alignment horizontal="center" vertical="center" wrapText="1"/>
      <protection hidden="1"/>
    </xf>
    <xf numFmtId="49" fontId="16" fillId="0" borderId="18" xfId="0" applyNumberFormat="1" applyFont="1" applyBorder="1" applyAlignment="1" applyProtection="1">
      <alignment horizontal="center" vertical="center" wrapText="1"/>
      <protection hidden="1"/>
    </xf>
    <xf numFmtId="0" fontId="20" fillId="30" borderId="20" xfId="0" applyFont="1" applyFill="1" applyBorder="1" applyAlignment="1" applyProtection="1">
      <alignment horizontal="center" vertical="center" wrapText="1"/>
      <protection hidden="1"/>
    </xf>
    <xf numFmtId="0" fontId="20" fillId="30" borderId="42" xfId="0" applyFont="1" applyFill="1" applyBorder="1" applyAlignment="1" applyProtection="1">
      <alignment horizontal="center" vertical="center" wrapText="1"/>
      <protection hidden="1"/>
    </xf>
    <xf numFmtId="0" fontId="20" fillId="30" borderId="32" xfId="0" applyFont="1" applyFill="1" applyBorder="1" applyAlignment="1" applyProtection="1">
      <alignment horizontal="center" vertical="center" wrapText="1"/>
      <protection hidden="1"/>
    </xf>
    <xf numFmtId="0" fontId="21" fillId="0" borderId="22" xfId="0" applyFont="1" applyFill="1" applyBorder="1" applyAlignment="1" applyProtection="1">
      <alignment horizontal="center" vertical="center" wrapText="1"/>
      <protection hidden="1"/>
    </xf>
    <xf numFmtId="0" fontId="21" fillId="0" borderId="43" xfId="0" applyFont="1" applyFill="1" applyBorder="1" applyAlignment="1" applyProtection="1">
      <alignment horizontal="center" vertical="center" wrapText="1"/>
      <protection hidden="1"/>
    </xf>
    <xf numFmtId="0" fontId="21" fillId="0" borderId="44" xfId="0" applyFont="1" applyFill="1" applyBorder="1" applyAlignment="1" applyProtection="1">
      <alignment horizontal="center" vertical="center" wrapText="1"/>
      <protection hidden="1"/>
    </xf>
    <xf numFmtId="0" fontId="21" fillId="0" borderId="45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center" vertical="center" wrapText="1"/>
      <protection hidden="1"/>
    </xf>
    <xf numFmtId="0" fontId="39" fillId="31" borderId="11" xfId="0" applyFont="1" applyFill="1" applyBorder="1" applyAlignment="1" applyProtection="1">
      <alignment horizontal="center" vertical="center"/>
      <protection hidden="1"/>
    </xf>
    <xf numFmtId="49" fontId="28" fillId="31" borderId="11" xfId="0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Explanatory Text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8</xdr:row>
      <xdr:rowOff>28575</xdr:rowOff>
    </xdr:from>
    <xdr:to>
      <xdr:col>11</xdr:col>
      <xdr:colOff>95250</xdr:colOff>
      <xdr:row>20</xdr:row>
      <xdr:rowOff>47625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876675"/>
          <a:ext cx="24098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4"/>
  <sheetViews>
    <sheetView tabSelected="1" zoomScalePageLayoutView="0" workbookViewId="0" topLeftCell="A4">
      <selection activeCell="A3" sqref="A3:G3"/>
    </sheetView>
  </sheetViews>
  <sheetFormatPr defaultColWidth="9.140625" defaultRowHeight="12.75"/>
  <cols>
    <col min="1" max="1" width="35.57421875" style="0" bestFit="1" customWidth="1"/>
    <col min="2" max="2" width="17.7109375" style="0" customWidth="1"/>
    <col min="3" max="3" width="10.140625" style="0" bestFit="1" customWidth="1"/>
    <col min="4" max="4" width="16.00390625" style="0" bestFit="1" customWidth="1"/>
    <col min="5" max="5" width="16.00390625" style="0" customWidth="1"/>
    <col min="6" max="6" width="22.8515625" style="0" bestFit="1" customWidth="1"/>
    <col min="7" max="7" width="27.7109375" style="0" bestFit="1" customWidth="1"/>
    <col min="13" max="13" width="11.00390625" style="0" bestFit="1" customWidth="1"/>
  </cols>
  <sheetData>
    <row r="1" spans="1:7" ht="21">
      <c r="A1" s="57" t="s">
        <v>5</v>
      </c>
      <c r="B1" s="58"/>
      <c r="C1" s="58"/>
      <c r="D1" s="58"/>
      <c r="E1" s="58"/>
      <c r="F1" s="58"/>
      <c r="G1" s="59"/>
    </row>
    <row r="2" spans="1:7" ht="103.5" customHeight="1">
      <c r="A2" s="60" t="s">
        <v>7</v>
      </c>
      <c r="B2" s="61"/>
      <c r="C2" s="61"/>
      <c r="D2" s="61"/>
      <c r="E2" s="61"/>
      <c r="F2" s="61"/>
      <c r="G2" s="62"/>
    </row>
    <row r="3" spans="1:7" ht="36.75" customHeight="1" thickBot="1">
      <c r="A3" s="63" t="s">
        <v>31</v>
      </c>
      <c r="B3" s="64"/>
      <c r="C3" s="64"/>
      <c r="D3" s="64"/>
      <c r="E3" s="64"/>
      <c r="F3" s="64"/>
      <c r="G3" s="65"/>
    </row>
    <row r="4" spans="1:7" ht="31.5">
      <c r="A4" s="66" t="s">
        <v>0</v>
      </c>
      <c r="B4" s="68" t="s">
        <v>21</v>
      </c>
      <c r="C4" s="69"/>
      <c r="D4" s="70"/>
      <c r="E4" s="68" t="s">
        <v>28</v>
      </c>
      <c r="F4" s="70"/>
      <c r="G4" s="22" t="s">
        <v>1</v>
      </c>
    </row>
    <row r="5" spans="1:7" ht="31.5" customHeight="1">
      <c r="A5" s="67"/>
      <c r="B5" s="23" t="s">
        <v>22</v>
      </c>
      <c r="C5" s="1" t="s">
        <v>23</v>
      </c>
      <c r="D5" s="24" t="s">
        <v>24</v>
      </c>
      <c r="E5" s="23" t="s">
        <v>29</v>
      </c>
      <c r="F5" s="24" t="s">
        <v>30</v>
      </c>
      <c r="G5" s="42"/>
    </row>
    <row r="6" spans="1:13" ht="15.75">
      <c r="A6" s="27" t="s">
        <v>18</v>
      </c>
      <c r="B6" s="25">
        <v>4115661</v>
      </c>
      <c r="C6" s="19"/>
      <c r="D6" s="26"/>
      <c r="E6" s="25">
        <v>2856541</v>
      </c>
      <c r="F6" s="43">
        <f>'Compensi Vettori Energetici'!J6</f>
        <v>0</v>
      </c>
      <c r="G6" s="43">
        <f>D6+F6*15</f>
        <v>0</v>
      </c>
      <c r="M6" s="4"/>
    </row>
    <row r="7" spans="1:13" ht="31.5">
      <c r="A7" s="27" t="s">
        <v>19</v>
      </c>
      <c r="B7" s="25">
        <v>1899385</v>
      </c>
      <c r="C7" s="19"/>
      <c r="D7" s="26"/>
      <c r="E7" s="25">
        <v>1607244</v>
      </c>
      <c r="F7" s="43">
        <f>'Compensi Vettori Energetici'!H4</f>
        <v>0</v>
      </c>
      <c r="G7" s="43">
        <f>D7+F7*15</f>
        <v>0</v>
      </c>
      <c r="M7" s="16"/>
    </row>
    <row r="8" spans="1:13" ht="31.5">
      <c r="A8" s="27" t="s">
        <v>20</v>
      </c>
      <c r="B8" s="25">
        <f>2864954</f>
        <v>2864954</v>
      </c>
      <c r="C8" s="19"/>
      <c r="D8" s="26"/>
      <c r="E8" s="25">
        <f>2864954</f>
        <v>2864954</v>
      </c>
      <c r="F8" s="44"/>
      <c r="G8" s="43">
        <f>D8+F8*15</f>
        <v>0</v>
      </c>
      <c r="M8" s="16"/>
    </row>
    <row r="9" spans="1:7" ht="16.5" thickBot="1">
      <c r="A9" s="28" t="s">
        <v>8</v>
      </c>
      <c r="B9" s="35"/>
      <c r="C9" s="36"/>
      <c r="D9" s="37"/>
      <c r="E9" s="38">
        <f>1347022</f>
        <v>1347022</v>
      </c>
      <c r="F9" s="45"/>
      <c r="G9" s="43">
        <f>D9+F9*15</f>
        <v>0</v>
      </c>
    </row>
    <row r="10" spans="1:13" ht="16.5" thickBot="1">
      <c r="A10" s="29"/>
      <c r="B10" s="39"/>
      <c r="C10" s="30"/>
      <c r="D10" s="40"/>
      <c r="E10" s="39"/>
      <c r="F10" s="40"/>
      <c r="G10" s="31"/>
      <c r="M10" s="4"/>
    </row>
    <row r="11" spans="1:7" ht="15.75" customHeight="1" thickBot="1">
      <c r="A11" s="33" t="s">
        <v>1</v>
      </c>
      <c r="B11" s="49"/>
      <c r="C11" s="50"/>
      <c r="D11" s="34">
        <f>SUM(D6:D8)</f>
        <v>0</v>
      </c>
      <c r="E11" s="51"/>
      <c r="F11" s="34">
        <f>SUM(F6:F9)</f>
        <v>0</v>
      </c>
      <c r="G11" s="46">
        <f>G6+G8+G9+G7</f>
        <v>0</v>
      </c>
    </row>
    <row r="12" spans="1:7" ht="15.75" customHeight="1" thickBot="1">
      <c r="A12" s="29"/>
      <c r="B12" s="39"/>
      <c r="C12" s="30"/>
      <c r="D12" s="40"/>
      <c r="E12" s="39"/>
      <c r="F12" s="40"/>
      <c r="G12" s="31"/>
    </row>
    <row r="13" spans="1:7" ht="16.5" thickBot="1">
      <c r="A13" s="32" t="s">
        <v>27</v>
      </c>
      <c r="B13" s="41">
        <f>SUM(B6:B8)</f>
        <v>8880000</v>
      </c>
      <c r="C13" s="52"/>
      <c r="D13" s="53"/>
      <c r="E13" s="41">
        <f>SUM(E6:E9)</f>
        <v>8675761</v>
      </c>
      <c r="F13" s="53"/>
      <c r="G13" s="47">
        <f>B13+E13*15</f>
        <v>139016415</v>
      </c>
    </row>
    <row r="14" spans="1:8" ht="39" customHeight="1" thickBot="1">
      <c r="A14" s="54" t="s">
        <v>6</v>
      </c>
      <c r="B14" s="55"/>
      <c r="C14" s="55"/>
      <c r="D14" s="55"/>
      <c r="E14" s="55"/>
      <c r="F14" s="56"/>
      <c r="G14" s="48">
        <f>(G13-G11)/G13</f>
        <v>1</v>
      </c>
      <c r="H14" s="2"/>
    </row>
  </sheetData>
  <sheetProtection/>
  <mergeCells count="7">
    <mergeCell ref="A14:F14"/>
    <mergeCell ref="A1:G1"/>
    <mergeCell ref="A2:G2"/>
    <mergeCell ref="A3:G3"/>
    <mergeCell ref="A4:A5"/>
    <mergeCell ref="B4:D4"/>
    <mergeCell ref="E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I1">
      <selection activeCell="I10" sqref="I10"/>
    </sheetView>
  </sheetViews>
  <sheetFormatPr defaultColWidth="9.140625" defaultRowHeight="12.75"/>
  <cols>
    <col min="1" max="1" width="40.57421875" style="0" customWidth="1"/>
    <col min="2" max="2" width="21.8515625" style="0" bestFit="1" customWidth="1"/>
    <col min="3" max="3" width="21.140625" style="0" bestFit="1" customWidth="1"/>
    <col min="4" max="4" width="17.57421875" style="0" bestFit="1" customWidth="1"/>
    <col min="5" max="5" width="17.8515625" style="0" bestFit="1" customWidth="1"/>
    <col min="6" max="6" width="13.57421875" style="0" bestFit="1" customWidth="1"/>
    <col min="7" max="7" width="13.28125" style="0" bestFit="1" customWidth="1"/>
    <col min="8" max="8" width="18.8515625" style="0" bestFit="1" customWidth="1"/>
    <col min="9" max="9" width="24.7109375" style="0" customWidth="1"/>
    <col min="10" max="10" width="20.421875" style="0" customWidth="1"/>
    <col min="11" max="11" width="25.7109375" style="0" customWidth="1"/>
  </cols>
  <sheetData>
    <row r="1" spans="1:11" ht="20.25">
      <c r="A1" s="71" t="s">
        <v>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87" customHeight="1" thickBot="1">
      <c r="A2" s="72" t="s">
        <v>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90">
      <c r="A3" s="8" t="s">
        <v>2</v>
      </c>
      <c r="B3" s="9" t="s">
        <v>14</v>
      </c>
      <c r="C3" s="9" t="s">
        <v>15</v>
      </c>
      <c r="D3" s="10" t="s">
        <v>10</v>
      </c>
      <c r="E3" s="10" t="s">
        <v>11</v>
      </c>
      <c r="F3" s="10" t="s">
        <v>25</v>
      </c>
      <c r="G3" s="10" t="s">
        <v>26</v>
      </c>
      <c r="H3" s="10" t="s">
        <v>12</v>
      </c>
      <c r="I3" s="10" t="s">
        <v>16</v>
      </c>
      <c r="J3" s="10" t="s">
        <v>13</v>
      </c>
      <c r="K3" s="10" t="s">
        <v>17</v>
      </c>
    </row>
    <row r="4" spans="1:13" ht="12.75">
      <c r="A4" s="11" t="s">
        <v>9</v>
      </c>
      <c r="B4" s="7">
        <v>1607244</v>
      </c>
      <c r="C4" s="7">
        <v>2856541</v>
      </c>
      <c r="D4" s="18"/>
      <c r="E4" s="18"/>
      <c r="F4" s="20"/>
      <c r="G4" s="20"/>
      <c r="H4" s="13">
        <f>D4*F4</f>
        <v>0</v>
      </c>
      <c r="I4" s="21"/>
      <c r="J4" s="13">
        <f>E4*G4</f>
        <v>0</v>
      </c>
      <c r="K4" s="21"/>
      <c r="L4" s="17"/>
      <c r="M4" s="17"/>
    </row>
    <row r="5" spans="1:11" ht="12.75">
      <c r="A5" s="5"/>
      <c r="D5" s="3"/>
      <c r="E5" s="3"/>
      <c r="F5" s="3"/>
      <c r="G5" s="3"/>
      <c r="H5" s="3"/>
      <c r="I5" s="3"/>
      <c r="J5" s="3"/>
      <c r="K5" s="3"/>
    </row>
    <row r="6" spans="1:11" ht="12.75">
      <c r="A6" s="12" t="s">
        <v>3</v>
      </c>
      <c r="B6" s="7">
        <f>SUM(B4:B5)</f>
        <v>1607244</v>
      </c>
      <c r="C6" s="7">
        <f>SUM(C4:C5)</f>
        <v>2856541</v>
      </c>
      <c r="D6" s="14">
        <f>D4</f>
        <v>0</v>
      </c>
      <c r="E6" s="14">
        <f>E4</f>
        <v>0</v>
      </c>
      <c r="F6" s="15"/>
      <c r="G6" s="15"/>
      <c r="H6" s="13">
        <f>H4</f>
        <v>0</v>
      </c>
      <c r="I6" s="21"/>
      <c r="J6" s="13">
        <f>J4</f>
        <v>0</v>
      </c>
      <c r="K6" s="21"/>
    </row>
    <row r="7" ht="12.75">
      <c r="A7" s="6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Ilenia Cavaciocchi</cp:lastModifiedBy>
  <cp:lastPrinted>2017-08-22T10:51:32Z</cp:lastPrinted>
  <dcterms:created xsi:type="dcterms:W3CDTF">2018-05-23T14:07:44Z</dcterms:created>
  <dcterms:modified xsi:type="dcterms:W3CDTF">2020-09-02T08:35:37Z</dcterms:modified>
  <cp:category/>
  <cp:version/>
  <cp:contentType/>
  <cp:contentStatus/>
</cp:coreProperties>
</file>